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_html\sta6167\"/>
    </mc:Choice>
  </mc:AlternateContent>
  <bookViews>
    <workbookView xWindow="0" yWindow="0" windowWidth="20400" windowHeight="7665" activeTab="3"/>
  </bookViews>
  <sheets>
    <sheet name="Chart1" sheetId="2" r:id="rId1"/>
    <sheet name="Chart2" sheetId="3" r:id="rId2"/>
    <sheet name="Chart4" sheetId="5" r:id="rId3"/>
    <sheet name="Sheet1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AL10" i="1" l="1"/>
  <c r="AL11" i="1"/>
  <c r="AL12" i="1"/>
  <c r="AL9" i="1"/>
  <c r="AK10" i="1"/>
  <c r="AK11" i="1"/>
  <c r="AK12" i="1"/>
  <c r="AK9" i="1"/>
  <c r="AJ10" i="1"/>
  <c r="AJ11" i="1"/>
  <c r="AJ12" i="1"/>
  <c r="AJ9" i="1"/>
  <c r="AI10" i="1"/>
  <c r="AI11" i="1"/>
  <c r="AI12" i="1"/>
  <c r="AI9" i="1"/>
  <c r="AH10" i="1"/>
  <c r="AH11" i="1"/>
  <c r="AH12" i="1"/>
  <c r="AH9" i="1"/>
  <c r="AL3" i="1" l="1"/>
  <c r="AL4" i="1"/>
  <c r="AL5" i="1"/>
  <c r="AL2" i="1"/>
  <c r="AK3" i="1"/>
  <c r="AK4" i="1"/>
  <c r="AK5" i="1"/>
  <c r="AK2" i="1"/>
  <c r="AJ3" i="1"/>
  <c r="AJ4" i="1"/>
  <c r="AJ5" i="1"/>
  <c r="AJ2" i="1"/>
  <c r="AI3" i="1"/>
  <c r="AI4" i="1"/>
  <c r="AI5" i="1"/>
  <c r="AI2" i="1"/>
  <c r="AH3" i="1"/>
  <c r="AH4" i="1"/>
  <c r="AH5" i="1"/>
  <c r="AH2" i="1"/>
  <c r="R4" i="1" l="1"/>
  <c r="R6" i="1" s="1"/>
  <c r="S4" i="1"/>
  <c r="R5" i="1"/>
  <c r="H3" i="1" l="1"/>
  <c r="I3" i="1"/>
  <c r="J3" i="1"/>
  <c r="K3" i="1"/>
  <c r="H4" i="1"/>
  <c r="I4" i="1"/>
  <c r="J4" i="1"/>
  <c r="K4" i="1"/>
  <c r="H5" i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I2" i="1"/>
  <c r="J2" i="1"/>
  <c r="K2" i="1"/>
  <c r="H2" i="1"/>
</calcChain>
</file>

<file path=xl/sharedStrings.xml><?xml version="1.0" encoding="utf-8"?>
<sst xmlns="http://schemas.openxmlformats.org/spreadsheetml/2006/main" count="168" uniqueCount="49">
  <si>
    <t>Giza69</t>
  </si>
  <si>
    <t>Giza67</t>
  </si>
  <si>
    <t>Giza70</t>
  </si>
  <si>
    <t>Giza68</t>
  </si>
  <si>
    <t>Menoufi</t>
  </si>
  <si>
    <t>Type</t>
  </si>
  <si>
    <t>Y</t>
  </si>
  <si>
    <t>lnGrade</t>
  </si>
  <si>
    <t>G69</t>
  </si>
  <si>
    <t>G67</t>
  </si>
  <si>
    <t>G70</t>
  </si>
  <si>
    <t>G 68</t>
  </si>
  <si>
    <t>lnGG69</t>
  </si>
  <si>
    <t>lnGG67</t>
  </si>
  <si>
    <t>lnGG70</t>
  </si>
  <si>
    <t>lnGG68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</si>
  <si>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</si>
  <si>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</si>
  <si>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</si>
  <si>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</si>
  <si>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</si>
  <si>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</si>
  <si>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</si>
  <si>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</si>
  <si>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</si>
  <si>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</si>
  <si>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</si>
  <si>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</si>
  <si>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</si>
  <si>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</si>
  <si>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</si>
  <si>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</si>
  <si>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</si>
  <si>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</si>
  <si>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</si>
  <si>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</si>
  <si>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</si>
  <si>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</si>
  <si>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</si>
  <si>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</si>
  <si>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G68</t>
  </si>
  <si>
    <t>Men</t>
  </si>
  <si>
    <t>G69.M1</t>
  </si>
  <si>
    <t>G67.M1</t>
  </si>
  <si>
    <t>G70.M1</t>
  </si>
  <si>
    <t>G68.M1</t>
  </si>
  <si>
    <t>Men.M1</t>
  </si>
  <si>
    <t>TSS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</si>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</sst>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3333FF"/>
      <color rgb="FF996600"/>
      <color rgb="FFCC00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Egyptian</a:t>
            </a:r>
            <a:r>
              <a:rPr lang="en-US" baseline="0"/>
              <a:t> Cotton - Luminance vs Ln Grade by Variety - Interaction Model 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Sheet1!$AC$1</c:f>
              <c:strCache>
                <c:ptCount val="1"/>
                <c:pt idx="0">
                  <c:v>G69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7030A0"/>
              </a:solidFill>
            </c:spPr>
          </c:marker>
          <c:xVal>
            <c:numRef>
              <c:f>Sheet1!$AB$2:$AB$5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Sheet1!$AC$2:$AC$5</c:f>
              <c:numCache>
                <c:formatCode>General</c:formatCode>
                <c:ptCount val="4"/>
                <c:pt idx="0">
                  <c:v>89.94</c:v>
                </c:pt>
                <c:pt idx="1">
                  <c:v>89.59</c:v>
                </c:pt>
                <c:pt idx="2">
                  <c:v>89.22</c:v>
                </c:pt>
                <c:pt idx="3">
                  <c:v>88.98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8A-4602-9C9F-2D7F876B6631}"/>
            </c:ext>
          </c:extLst>
        </c:ser>
        <c:ser>
          <c:idx val="1"/>
          <c:order val="1"/>
          <c:tx>
            <c:strRef>
              <c:f>Sheet1!$AD$1</c:f>
              <c:strCache>
                <c:ptCount val="1"/>
                <c:pt idx="0">
                  <c:v>G67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Sheet1!$AB$2:$AB$5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Sheet1!$AD$2:$AD$5</c:f>
              <c:numCache>
                <c:formatCode>General</c:formatCode>
                <c:ptCount val="4"/>
                <c:pt idx="0">
                  <c:v>89</c:v>
                </c:pt>
                <c:pt idx="1">
                  <c:v>88.52</c:v>
                </c:pt>
                <c:pt idx="2">
                  <c:v>87.07</c:v>
                </c:pt>
                <c:pt idx="3">
                  <c:v>87.18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8A-4602-9C9F-2D7F876B6631}"/>
            </c:ext>
          </c:extLst>
        </c:ser>
        <c:ser>
          <c:idx val="2"/>
          <c:order val="2"/>
          <c:tx>
            <c:strRef>
              <c:f>Sheet1!$AE$1</c:f>
              <c:strCache>
                <c:ptCount val="1"/>
                <c:pt idx="0">
                  <c:v>G70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3333FF"/>
              </a:solidFill>
            </c:spPr>
          </c:marker>
          <c:xVal>
            <c:numRef>
              <c:f>Sheet1!$AB$2:$AB$5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Sheet1!$AE$2:$AE$5</c:f>
              <c:numCache>
                <c:formatCode>General</c:formatCode>
                <c:ptCount val="4"/>
                <c:pt idx="0">
                  <c:v>88.48</c:v>
                </c:pt>
                <c:pt idx="1">
                  <c:v>88.26</c:v>
                </c:pt>
                <c:pt idx="2">
                  <c:v>87.86</c:v>
                </c:pt>
                <c:pt idx="3">
                  <c:v>87.36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8A-4602-9C9F-2D7F876B6631}"/>
            </c:ext>
          </c:extLst>
        </c:ser>
        <c:ser>
          <c:idx val="3"/>
          <c:order val="3"/>
          <c:tx>
            <c:strRef>
              <c:f>Sheet1!$AF$1</c:f>
              <c:strCache>
                <c:ptCount val="1"/>
                <c:pt idx="0">
                  <c:v>G68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00CC00"/>
              </a:solidFill>
            </c:spPr>
          </c:marker>
          <c:xVal>
            <c:numRef>
              <c:f>Sheet1!$AB$2:$AB$5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Sheet1!$AF$2:$AF$5</c:f>
              <c:numCache>
                <c:formatCode>General</c:formatCode>
                <c:ptCount val="4"/>
                <c:pt idx="0">
                  <c:v>92.11</c:v>
                </c:pt>
                <c:pt idx="1">
                  <c:v>91.57</c:v>
                </c:pt>
                <c:pt idx="2">
                  <c:v>91.11</c:v>
                </c:pt>
                <c:pt idx="3">
                  <c:v>90.02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8A-4602-9C9F-2D7F876B6631}"/>
            </c:ext>
          </c:extLst>
        </c:ser>
        <c:ser>
          <c:idx val="4"/>
          <c:order val="4"/>
          <c:tx>
            <c:strRef>
              <c:f>Sheet1!$AG$1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CC0099"/>
              </a:solidFill>
            </c:spPr>
          </c:marker>
          <c:xVal>
            <c:numRef>
              <c:f>Sheet1!$AB$2:$AB$5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Sheet1!$AG$2:$AG$5</c:f>
              <c:numCache>
                <c:formatCode>General</c:formatCode>
                <c:ptCount val="4"/>
                <c:pt idx="0">
                  <c:v>90.81</c:v>
                </c:pt>
                <c:pt idx="1">
                  <c:v>90.39</c:v>
                </c:pt>
                <c:pt idx="2">
                  <c:v>89.65</c:v>
                </c:pt>
                <c:pt idx="3">
                  <c:v>87.79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8A-4602-9C9F-2D7F876B6631}"/>
            </c:ext>
          </c:extLst>
        </c:ser>
        <c:ser>
          <c:idx val="5"/>
          <c:order val="5"/>
          <c:tx>
            <c:strRef>
              <c:f>Sheet1!$AH$1</c:f>
              <c:strCache>
                <c:ptCount val="1"/>
                <c:pt idx="0">
                  <c:v>G69.M1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Sheet1!$AB$2:$AB$5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Sheet1!$AH$2:$AH$5</c:f>
              <c:numCache>
                <c:formatCode>General</c:formatCode>
                <c:ptCount val="4"/>
                <c:pt idx="0">
                  <c:v>89.861375855776416</c:v>
                </c:pt>
                <c:pt idx="1">
                  <c:v>89.629357214294757</c:v>
                </c:pt>
                <c:pt idx="2">
                  <c:v>89.330394126077337</c:v>
                </c:pt>
                <c:pt idx="3">
                  <c:v>88.908872803851466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8A-4602-9C9F-2D7F876B6631}"/>
            </c:ext>
          </c:extLst>
        </c:ser>
        <c:ser>
          <c:idx val="6"/>
          <c:order val="6"/>
          <c:tx>
            <c:strRef>
              <c:f>Sheet1!$AI$1</c:f>
              <c:strCache>
                <c:ptCount val="1"/>
                <c:pt idx="0">
                  <c:v>G67.M1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Sheet1!$AB$2:$AB$5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Sheet1!$AI$2:$AI$5</c:f>
              <c:numCache>
                <c:formatCode>General</c:formatCode>
                <c:ptCount val="4"/>
                <c:pt idx="0">
                  <c:v>88.834894771352879</c:v>
                </c:pt>
                <c:pt idx="1">
                  <c:v>88.352115851239049</c:v>
                </c:pt>
                <c:pt idx="2">
                  <c:v>87.730040504354022</c:v>
                </c:pt>
                <c:pt idx="3">
                  <c:v>86.852948873054032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8A-4602-9C9F-2D7F876B6631}"/>
            </c:ext>
          </c:extLst>
        </c:ser>
        <c:ser>
          <c:idx val="7"/>
          <c:order val="7"/>
          <c:tx>
            <c:strRef>
              <c:f>Sheet1!$AJ$1</c:f>
              <c:strCache>
                <c:ptCount val="1"/>
                <c:pt idx="0">
                  <c:v>G70.M1</c:v>
                </c:pt>
              </c:strCache>
            </c:strRef>
          </c:tx>
          <c:spPr>
            <a:ln w="19050"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Sheet1!$AB$2:$AB$5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Sheet1!$AJ$2:$AJ$5</c:f>
              <c:numCache>
                <c:formatCode>General</c:formatCode>
                <c:ptCount val="4"/>
                <c:pt idx="0">
                  <c:v>88.502707881732888</c:v>
                </c:pt>
                <c:pt idx="1">
                  <c:v>88.225336739024826</c:v>
                </c:pt>
                <c:pt idx="2">
                  <c:v>87.867935571270166</c:v>
                </c:pt>
                <c:pt idx="3">
                  <c:v>87.364019807972127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8A-4602-9C9F-2D7F876B6631}"/>
            </c:ext>
          </c:extLst>
        </c:ser>
        <c:ser>
          <c:idx val="8"/>
          <c:order val="8"/>
          <c:tx>
            <c:strRef>
              <c:f>Sheet1!$AK$1</c:f>
              <c:strCache>
                <c:ptCount val="1"/>
                <c:pt idx="0">
                  <c:v>G68.M1</c:v>
                </c:pt>
              </c:strCache>
            </c:strRef>
          </c:tx>
          <c:spPr>
            <a:ln w="19050">
              <a:solidFill>
                <a:srgbClr val="00CC00"/>
              </a:solidFill>
            </a:ln>
          </c:spPr>
          <c:marker>
            <c:symbol val="none"/>
          </c:marker>
          <c:xVal>
            <c:numRef>
              <c:f>Sheet1!$AB$2:$AB$5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Sheet1!$AK$2:$AK$5</c:f>
              <c:numCache>
                <c:formatCode>General</c:formatCode>
                <c:ptCount val="4"/>
                <c:pt idx="0">
                  <c:v>92.124153998095039</c:v>
                </c:pt>
                <c:pt idx="1">
                  <c:v>91.62554605438828</c:v>
                </c:pt>
                <c:pt idx="2">
                  <c:v>90.983074528357534</c:v>
                </c:pt>
                <c:pt idx="3">
                  <c:v>90.077225419159106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98A-4602-9C9F-2D7F876B6631}"/>
            </c:ext>
          </c:extLst>
        </c:ser>
        <c:ser>
          <c:idx val="9"/>
          <c:order val="9"/>
          <c:tx>
            <c:strRef>
              <c:f>Sheet1!$AL$1</c:f>
              <c:strCache>
                <c:ptCount val="1"/>
                <c:pt idx="0">
                  <c:v>Men.M1</c:v>
                </c:pt>
              </c:strCache>
            </c:strRef>
          </c:tx>
          <c:spPr>
            <a:ln w="19050">
              <a:solidFill>
                <a:srgbClr val="CC0099"/>
              </a:solidFill>
            </a:ln>
          </c:spPr>
          <c:marker>
            <c:symbol val="none"/>
          </c:marker>
          <c:xVal>
            <c:numRef>
              <c:f>Sheet1!$AB$2:$AB$5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Sheet1!$AL$2:$AL$5</c:f>
              <c:numCache>
                <c:formatCode>General</c:formatCode>
                <c:ptCount val="4"/>
                <c:pt idx="0">
                  <c:v>91.027129328380965</c:v>
                </c:pt>
                <c:pt idx="1">
                  <c:v>90.28752255120196</c:v>
                </c:pt>
                <c:pt idx="2">
                  <c:v>89.334516685983843</c:v>
                </c:pt>
                <c:pt idx="3">
                  <c:v>87.990831434433247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98A-4602-9C9F-2D7F876B6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99296"/>
        <c:axId val="82200832"/>
      </c:scatterChart>
      <c:valAx>
        <c:axId val="82199296"/>
        <c:scaling>
          <c:orientation val="minMax"/>
          <c:min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LN(Grade)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2200832"/>
        <c:crosses val="autoZero"/>
        <c:crossBetween val="midCat"/>
        <c:majorUnit val="0.25"/>
      </c:valAx>
      <c:valAx>
        <c:axId val="8220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Luminence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2199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Egyptian Cotton - Luminance vs Ln Grade by Variety - Additive Model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Sheet1!$AC$8</c:f>
              <c:strCache>
                <c:ptCount val="1"/>
                <c:pt idx="0">
                  <c:v>G69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Sheet1!$AB$9:$AB$12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Sheet1!$AC$9:$AC$12</c:f>
              <c:numCache>
                <c:formatCode>General</c:formatCode>
                <c:ptCount val="4"/>
                <c:pt idx="0">
                  <c:v>89.94</c:v>
                </c:pt>
                <c:pt idx="1">
                  <c:v>89.59</c:v>
                </c:pt>
                <c:pt idx="2">
                  <c:v>89.22</c:v>
                </c:pt>
                <c:pt idx="3">
                  <c:v>88.98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A2-49EB-9448-3CA74F2008C9}"/>
            </c:ext>
          </c:extLst>
        </c:ser>
        <c:ser>
          <c:idx val="1"/>
          <c:order val="1"/>
          <c:tx>
            <c:strRef>
              <c:f>Sheet1!$AD$8</c:f>
              <c:strCache>
                <c:ptCount val="1"/>
                <c:pt idx="0">
                  <c:v>G67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333FF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Sheet1!$AB$9:$AB$12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Sheet1!$AD$9:$AD$12</c:f>
              <c:numCache>
                <c:formatCode>General</c:formatCode>
                <c:ptCount val="4"/>
                <c:pt idx="0">
                  <c:v>89</c:v>
                </c:pt>
                <c:pt idx="1">
                  <c:v>88.52</c:v>
                </c:pt>
                <c:pt idx="2">
                  <c:v>87.07</c:v>
                </c:pt>
                <c:pt idx="3">
                  <c:v>87.18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A2-49EB-9448-3CA74F2008C9}"/>
            </c:ext>
          </c:extLst>
        </c:ser>
        <c:ser>
          <c:idx val="2"/>
          <c:order val="2"/>
          <c:tx>
            <c:strRef>
              <c:f>Sheet1!$AE$8</c:f>
              <c:strCache>
                <c:ptCount val="1"/>
                <c:pt idx="0">
                  <c:v>G70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66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Sheet1!$AB$9:$AB$12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Sheet1!$AE$9:$AE$12</c:f>
              <c:numCache>
                <c:formatCode>General</c:formatCode>
                <c:ptCount val="4"/>
                <c:pt idx="0">
                  <c:v>88.48</c:v>
                </c:pt>
                <c:pt idx="1">
                  <c:v>88.26</c:v>
                </c:pt>
                <c:pt idx="2">
                  <c:v>87.86</c:v>
                </c:pt>
                <c:pt idx="3">
                  <c:v>87.36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A2-49EB-9448-3CA74F2008C9}"/>
            </c:ext>
          </c:extLst>
        </c:ser>
        <c:ser>
          <c:idx val="3"/>
          <c:order val="3"/>
          <c:tx>
            <c:strRef>
              <c:f>Sheet1!$AF$8</c:f>
              <c:strCache>
                <c:ptCount val="1"/>
                <c:pt idx="0">
                  <c:v>G68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966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Sheet1!$AB$9:$AB$12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Sheet1!$AF$9:$AF$12</c:f>
              <c:numCache>
                <c:formatCode>General</c:formatCode>
                <c:ptCount val="4"/>
                <c:pt idx="0">
                  <c:v>92.11</c:v>
                </c:pt>
                <c:pt idx="1">
                  <c:v>91.57</c:v>
                </c:pt>
                <c:pt idx="2">
                  <c:v>91.11</c:v>
                </c:pt>
                <c:pt idx="3">
                  <c:v>90.02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A2-49EB-9448-3CA74F2008C9}"/>
            </c:ext>
          </c:extLst>
        </c:ser>
        <c:ser>
          <c:idx val="4"/>
          <c:order val="4"/>
          <c:tx>
            <c:strRef>
              <c:f>Sheet1!$AG$8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Sheet1!$AB$9:$AB$12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Sheet1!$AG$9:$AG$12</c:f>
              <c:numCache>
                <c:formatCode>General</c:formatCode>
                <c:ptCount val="4"/>
                <c:pt idx="0">
                  <c:v>90.81</c:v>
                </c:pt>
                <c:pt idx="1">
                  <c:v>90.39</c:v>
                </c:pt>
                <c:pt idx="2">
                  <c:v>89.65</c:v>
                </c:pt>
                <c:pt idx="3">
                  <c:v>87.79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A2-49EB-9448-3CA74F2008C9}"/>
            </c:ext>
          </c:extLst>
        </c:ser>
        <c:ser>
          <c:idx val="5"/>
          <c:order val="5"/>
          <c:tx>
            <c:strRef>
              <c:f>Sheet1!$AH$8</c:f>
              <c:strCache>
                <c:ptCount val="1"/>
                <c:pt idx="0">
                  <c:v>G69.M1</c:v>
                </c:pt>
              </c:strCache>
            </c:strRef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Sheet1!$AB$9:$AB$12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Sheet1!$AH$9:$AH$12</c:f>
              <c:numCache>
                <c:formatCode>General</c:formatCode>
                <c:ptCount val="4"/>
                <c:pt idx="0">
                  <c:v>90.257052367067644</c:v>
                </c:pt>
                <c:pt idx="1">
                  <c:v>89.810975682029778</c:v>
                </c:pt>
                <c:pt idx="2">
                  <c:v>89.236192283208581</c:v>
                </c:pt>
                <c:pt idx="3">
                  <c:v>88.425779667694002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A2-49EB-9448-3CA74F2008C9}"/>
            </c:ext>
          </c:extLst>
        </c:ser>
        <c:ser>
          <c:idx val="6"/>
          <c:order val="6"/>
          <c:tx>
            <c:strRef>
              <c:f>Sheet1!$AI$8</c:f>
              <c:strCache>
                <c:ptCount val="1"/>
                <c:pt idx="0">
                  <c:v>G67.M1</c:v>
                </c:pt>
              </c:strCache>
            </c:strRef>
          </c:tx>
          <c:spPr>
            <a:ln w="25400" cap="rnd">
              <a:solidFill>
                <a:srgbClr val="3333FF"/>
              </a:solidFill>
              <a:round/>
            </a:ln>
            <a:effectLst/>
          </c:spPr>
          <c:marker>
            <c:symbol val="none"/>
          </c:marker>
          <c:xVal>
            <c:numRef>
              <c:f>Sheet1!$AB$9:$AB$12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Sheet1!$AI$9:$AI$12</c:f>
              <c:numCache>
                <c:formatCode>General</c:formatCode>
                <c:ptCount val="4"/>
                <c:pt idx="0">
                  <c:v>88.767052367067649</c:v>
                </c:pt>
                <c:pt idx="1">
                  <c:v>88.320975682029783</c:v>
                </c:pt>
                <c:pt idx="2">
                  <c:v>87.746192283208586</c:v>
                </c:pt>
                <c:pt idx="3">
                  <c:v>86.935779667694007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CA2-49EB-9448-3CA74F2008C9}"/>
            </c:ext>
          </c:extLst>
        </c:ser>
        <c:ser>
          <c:idx val="7"/>
          <c:order val="7"/>
          <c:tx>
            <c:strRef>
              <c:f>Sheet1!$AJ$8</c:f>
              <c:strCache>
                <c:ptCount val="1"/>
                <c:pt idx="0">
                  <c:v>G70.M1</c:v>
                </c:pt>
              </c:strCache>
            </c:strRef>
          </c:tx>
          <c:spPr>
            <a:ln w="25400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xVal>
            <c:numRef>
              <c:f>Sheet1!$AB$9:$AB$12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Sheet1!$AJ$9:$AJ$12</c:f>
              <c:numCache>
                <c:formatCode>General</c:formatCode>
                <c:ptCount val="4"/>
                <c:pt idx="0">
                  <c:v>88.814552367067648</c:v>
                </c:pt>
                <c:pt idx="1">
                  <c:v>88.368475682029782</c:v>
                </c:pt>
                <c:pt idx="2">
                  <c:v>87.793692283208586</c:v>
                </c:pt>
                <c:pt idx="3">
                  <c:v>86.983279667694006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CA2-49EB-9448-3CA74F2008C9}"/>
            </c:ext>
          </c:extLst>
        </c:ser>
        <c:ser>
          <c:idx val="8"/>
          <c:order val="8"/>
          <c:tx>
            <c:strRef>
              <c:f>Sheet1!$AK$8</c:f>
              <c:strCache>
                <c:ptCount val="1"/>
                <c:pt idx="0">
                  <c:v>G68.M1</c:v>
                </c:pt>
              </c:strCache>
            </c:strRef>
          </c:tx>
          <c:spPr>
            <a:ln w="25400" cap="rnd">
              <a:solidFill>
                <a:srgbClr val="996600"/>
              </a:solidFill>
              <a:round/>
            </a:ln>
            <a:effectLst/>
          </c:spPr>
          <c:marker>
            <c:symbol val="none"/>
          </c:marker>
          <c:xVal>
            <c:numRef>
              <c:f>Sheet1!$AB$9:$AB$12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Sheet1!$AK$9:$AK$12</c:f>
              <c:numCache>
                <c:formatCode>General</c:formatCode>
                <c:ptCount val="4"/>
                <c:pt idx="0">
                  <c:v>92.02705236706764</c:v>
                </c:pt>
                <c:pt idx="1">
                  <c:v>91.580975682029774</c:v>
                </c:pt>
                <c:pt idx="2">
                  <c:v>91.006192283208577</c:v>
                </c:pt>
                <c:pt idx="3">
                  <c:v>90.195779667693998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CA2-49EB-9448-3CA74F2008C9}"/>
            </c:ext>
          </c:extLst>
        </c:ser>
        <c:ser>
          <c:idx val="9"/>
          <c:order val="9"/>
          <c:tx>
            <c:strRef>
              <c:f>Sheet1!$AL$8</c:f>
              <c:strCache>
                <c:ptCount val="1"/>
                <c:pt idx="0">
                  <c:v>Men.M1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Sheet1!$AB$9:$AB$12</c:f>
              <c:numCache>
                <c:formatCode>General</c:formatCode>
                <c:ptCount val="4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</c:numCache>
            </c:numRef>
          </c:xVal>
          <c:yVal>
            <c:numRef>
              <c:f>Sheet1!$AL$9:$AL$12</c:f>
              <c:numCache>
                <c:formatCode>General</c:formatCode>
                <c:ptCount val="4"/>
                <c:pt idx="0">
                  <c:v>90.48455236706765</c:v>
                </c:pt>
                <c:pt idx="1">
                  <c:v>90.038475682029784</c:v>
                </c:pt>
                <c:pt idx="2">
                  <c:v>89.463692283208587</c:v>
                </c:pt>
                <c:pt idx="3">
                  <c:v>88.653279667694008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CA2-49EB-9448-3CA74F200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049096"/>
        <c:axId val="343050736"/>
      </c:scatterChart>
      <c:valAx>
        <c:axId val="343049096"/>
        <c:scaling>
          <c:orientation val="minMax"/>
          <c:max val="3.75"/>
          <c:min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050736"/>
        <c:crosses val="autoZero"/>
        <c:crossBetween val="midCat"/>
        <c:majorUnit val="0.25"/>
      </c:valAx>
      <c:valAx>
        <c:axId val="34305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049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Sheet1!$A$26:$A$45</c:f>
              <c:numCache>
                <c:formatCode>General</c:formatCode>
                <c:ptCount val="20"/>
                <c:pt idx="0">
                  <c:v>3.6888999999999998</c:v>
                </c:pt>
                <c:pt idx="1">
                  <c:v>3.4657</c:v>
                </c:pt>
                <c:pt idx="2">
                  <c:v>3.1781000000000001</c:v>
                </c:pt>
                <c:pt idx="3">
                  <c:v>2.7726000000000002</c:v>
                </c:pt>
                <c:pt idx="4">
                  <c:v>3.6888999999999998</c:v>
                </c:pt>
                <c:pt idx="5">
                  <c:v>3.4657</c:v>
                </c:pt>
                <c:pt idx="6">
                  <c:v>3.1781000000000001</c:v>
                </c:pt>
                <c:pt idx="7">
                  <c:v>2.7726000000000002</c:v>
                </c:pt>
                <c:pt idx="8">
                  <c:v>3.6888999999999998</c:v>
                </c:pt>
                <c:pt idx="9">
                  <c:v>3.4657</c:v>
                </c:pt>
                <c:pt idx="10">
                  <c:v>3.1781000000000001</c:v>
                </c:pt>
                <c:pt idx="11">
                  <c:v>2.7726000000000002</c:v>
                </c:pt>
                <c:pt idx="12">
                  <c:v>3.6888999999999998</c:v>
                </c:pt>
                <c:pt idx="13">
                  <c:v>3.4657</c:v>
                </c:pt>
                <c:pt idx="14">
                  <c:v>3.1781000000000001</c:v>
                </c:pt>
                <c:pt idx="15">
                  <c:v>2.7726000000000002</c:v>
                </c:pt>
                <c:pt idx="16">
                  <c:v>3.6888999999999998</c:v>
                </c:pt>
                <c:pt idx="17">
                  <c:v>3.4657</c:v>
                </c:pt>
                <c:pt idx="18">
                  <c:v>3.1781000000000001</c:v>
                </c:pt>
                <c:pt idx="19">
                  <c:v>2.7726000000000002</c:v>
                </c:pt>
              </c:numCache>
            </c:numRef>
          </c:xVal>
          <c:yVal>
            <c:numRef>
              <c:f>Sheet1!$B$26:$B$45</c:f>
              <c:numCache>
                <c:formatCode>General</c:formatCode>
                <c:ptCount val="20"/>
                <c:pt idx="0">
                  <c:v>89.94</c:v>
                </c:pt>
                <c:pt idx="1">
                  <c:v>89.59</c:v>
                </c:pt>
                <c:pt idx="2">
                  <c:v>89.22</c:v>
                </c:pt>
                <c:pt idx="3">
                  <c:v>88.98</c:v>
                </c:pt>
                <c:pt idx="4">
                  <c:v>89</c:v>
                </c:pt>
                <c:pt idx="5">
                  <c:v>88.52</c:v>
                </c:pt>
                <c:pt idx="6">
                  <c:v>87.07</c:v>
                </c:pt>
                <c:pt idx="7">
                  <c:v>87.18</c:v>
                </c:pt>
                <c:pt idx="8">
                  <c:v>88.48</c:v>
                </c:pt>
                <c:pt idx="9">
                  <c:v>88.26</c:v>
                </c:pt>
                <c:pt idx="10">
                  <c:v>87.86</c:v>
                </c:pt>
                <c:pt idx="11">
                  <c:v>87.36</c:v>
                </c:pt>
                <c:pt idx="12">
                  <c:v>92.11</c:v>
                </c:pt>
                <c:pt idx="13">
                  <c:v>91.57</c:v>
                </c:pt>
                <c:pt idx="14">
                  <c:v>91.11</c:v>
                </c:pt>
                <c:pt idx="15">
                  <c:v>90.02</c:v>
                </c:pt>
                <c:pt idx="16">
                  <c:v>90.81</c:v>
                </c:pt>
                <c:pt idx="17">
                  <c:v>90.39</c:v>
                </c:pt>
                <c:pt idx="18">
                  <c:v>89.65</c:v>
                </c:pt>
                <c:pt idx="19">
                  <c:v>87.79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B6-4D6A-96CE-E0661928F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399328"/>
        <c:axId val="695400160"/>
      </c:scatterChart>
      <c:valAx>
        <c:axId val="695399328"/>
        <c:scaling>
          <c:orientation val="minMax"/>
          <c:max val="3.75"/>
          <c:min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400160"/>
        <c:crosses val="autoZero"/>
        <c:crossBetween val="midCat"/>
        <c:majorUnit val="0.25"/>
      </c:valAx>
      <c:valAx>
        <c:axId val="69540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39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topLeftCell="A3" workbookViewId="0">
      <selection activeCell="A24" sqref="A24"/>
    </sheetView>
  </sheetViews>
  <sheetFormatPr defaultRowHeight="15" x14ac:dyDescent="0.25"/>
  <cols>
    <col min="15" max="15" width="18.42578125" customWidth="1"/>
  </cols>
  <sheetData>
    <row r="1" spans="1:38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O1" t="s">
        <v>16</v>
      </c>
      <c r="AA1" t="s">
        <v>5</v>
      </c>
      <c r="AB1" t="s">
        <v>7</v>
      </c>
      <c r="AC1" t="s">
        <v>8</v>
      </c>
      <c r="AD1" t="s">
        <v>9</v>
      </c>
      <c r="AE1" t="s">
        <v>10</v>
      </c>
      <c r="AF1" t="s">
        <v>40</v>
      </c>
      <c r="AG1" t="s">
        <v>41</v>
      </c>
      <c r="AH1" t="s">
        <v>42</v>
      </c>
      <c r="AI1" t="s">
        <v>43</v>
      </c>
      <c r="AJ1" t="s">
        <v>44</v>
      </c>
      <c r="AK1" t="s">
        <v>45</v>
      </c>
      <c r="AL1" t="s">
        <v>46</v>
      </c>
    </row>
    <row r="2" spans="1:38" ht="15.75" thickBot="1" x14ac:dyDescent="0.3">
      <c r="A2" s="1" t="s">
        <v>0</v>
      </c>
      <c r="B2">
        <v>89.94</v>
      </c>
      <c r="C2">
        <v>3.6888999999999998</v>
      </c>
      <c r="D2">
        <v>1</v>
      </c>
      <c r="E2">
        <v>0</v>
      </c>
      <c r="F2">
        <v>0</v>
      </c>
      <c r="G2">
        <v>0</v>
      </c>
      <c r="H2">
        <f>$C2*D2</f>
        <v>3.6888999999999998</v>
      </c>
      <c r="I2">
        <f t="shared" ref="I2:K2" si="0">$C2*E2</f>
        <v>0</v>
      </c>
      <c r="J2">
        <f t="shared" si="0"/>
        <v>0</v>
      </c>
      <c r="K2">
        <f t="shared" si="0"/>
        <v>0</v>
      </c>
      <c r="AA2" s="1" t="s">
        <v>0</v>
      </c>
      <c r="AB2">
        <v>3.6888999999999998</v>
      </c>
      <c r="AC2">
        <v>89.94</v>
      </c>
      <c r="AD2">
        <v>89</v>
      </c>
      <c r="AE2">
        <v>88.48</v>
      </c>
      <c r="AF2">
        <v>92.11</v>
      </c>
      <c r="AG2">
        <v>90.81</v>
      </c>
      <c r="AH2">
        <f>($P$17+$P$19)+($P$18+$P$23)*$AB2</f>
        <v>89.861375855776416</v>
      </c>
      <c r="AI2">
        <f>($P$17+$P$20)+($P$18+$P$24)*$AB2</f>
        <v>88.834894771352879</v>
      </c>
      <c r="AJ2">
        <f>($P$17+$P$21)+($P$18+$P$25)*$AB2</f>
        <v>88.502707881732888</v>
      </c>
      <c r="AK2">
        <f>($P$17+$P$22)+($P$18+$P$26)*$AB2</f>
        <v>92.124153998095039</v>
      </c>
      <c r="AL2">
        <f>($P$17)+($P$18)*$AB2</f>
        <v>91.027129328380965</v>
      </c>
    </row>
    <row r="3" spans="1:38" x14ac:dyDescent="0.25">
      <c r="A3" s="1" t="s">
        <v>0</v>
      </c>
      <c r="B3">
        <v>89.59</v>
      </c>
      <c r="C3">
        <v>3.4657</v>
      </c>
      <c r="D3">
        <v>1</v>
      </c>
      <c r="E3">
        <v>0</v>
      </c>
      <c r="F3">
        <v>0</v>
      </c>
      <c r="G3">
        <v>0</v>
      </c>
      <c r="H3">
        <f t="shared" ref="H3:H21" si="1">$C3*D3</f>
        <v>3.4657</v>
      </c>
      <c r="I3">
        <f t="shared" ref="I3:I21" si="2">$C3*E3</f>
        <v>0</v>
      </c>
      <c r="J3">
        <f t="shared" ref="J3:J21" si="3">$C3*F3</f>
        <v>0</v>
      </c>
      <c r="K3">
        <f t="shared" ref="K3:K21" si="4">$C3*G3</f>
        <v>0</v>
      </c>
      <c r="O3" s="5" t="s">
        <v>17</v>
      </c>
      <c r="P3" s="5"/>
      <c r="AA3" s="1" t="s">
        <v>0</v>
      </c>
      <c r="AB3">
        <v>3.4657</v>
      </c>
      <c r="AC3">
        <v>89.59</v>
      </c>
      <c r="AD3">
        <v>88.52</v>
      </c>
      <c r="AE3">
        <v>88.26</v>
      </c>
      <c r="AF3">
        <v>91.57</v>
      </c>
      <c r="AG3">
        <v>90.39</v>
      </c>
      <c r="AH3">
        <f t="shared" ref="AH3:AH5" si="5">($P$17+$P$19)+($P$18+$P$23)*$AB3</f>
        <v>89.629357214294757</v>
      </c>
      <c r="AI3">
        <f t="shared" ref="AI3:AI5" si="6">($P$17+$P$20)+($P$18+$P$24)*$AB3</f>
        <v>88.352115851239049</v>
      </c>
      <c r="AJ3">
        <f t="shared" ref="AJ3:AJ5" si="7">($P$17+$P$21)+($P$18+$P$25)*$AB3</f>
        <v>88.225336739024826</v>
      </c>
      <c r="AK3">
        <f t="shared" ref="AK3:AK5" si="8">($P$17+$P$22)+($P$18+$P$26)*$AB3</f>
        <v>91.62554605438828</v>
      </c>
      <c r="AL3">
        <f t="shared" ref="AL3:AL5" si="9">($P$17)+($P$18)*$AB3</f>
        <v>90.28752255120196</v>
      </c>
    </row>
    <row r="4" spans="1:38" x14ac:dyDescent="0.25">
      <c r="A4" s="1" t="s">
        <v>0</v>
      </c>
      <c r="B4">
        <v>89.22</v>
      </c>
      <c r="C4">
        <v>3.1781000000000001</v>
      </c>
      <c r="D4">
        <v>1</v>
      </c>
      <c r="E4">
        <v>0</v>
      </c>
      <c r="F4">
        <v>0</v>
      </c>
      <c r="G4">
        <v>0</v>
      </c>
      <c r="H4">
        <f t="shared" si="1"/>
        <v>3.1781000000000001</v>
      </c>
      <c r="I4">
        <f t="shared" si="2"/>
        <v>0</v>
      </c>
      <c r="J4">
        <f t="shared" si="3"/>
        <v>0</v>
      </c>
      <c r="K4">
        <f t="shared" si="4"/>
        <v>0</v>
      </c>
      <c r="O4" s="2" t="s">
        <v>18</v>
      </c>
      <c r="P4" s="2">
        <v>0.98964492887942979</v>
      </c>
      <c r="R4">
        <f>((Q12-Q42)/4)/R13</f>
        <v>4.5876339298110791</v>
      </c>
      <c r="S4">
        <f>((Q42-Q72)/4)/R73</f>
        <v>4.1592613467685329</v>
      </c>
      <c r="AA4" s="1" t="s">
        <v>0</v>
      </c>
      <c r="AB4">
        <v>3.1781000000000001</v>
      </c>
      <c r="AC4">
        <v>89.22</v>
      </c>
      <c r="AD4">
        <v>87.07</v>
      </c>
      <c r="AE4">
        <v>87.86</v>
      </c>
      <c r="AF4">
        <v>91.11</v>
      </c>
      <c r="AG4">
        <v>89.65</v>
      </c>
      <c r="AH4">
        <f t="shared" si="5"/>
        <v>89.330394126077337</v>
      </c>
      <c r="AI4">
        <f t="shared" si="6"/>
        <v>87.730040504354022</v>
      </c>
      <c r="AJ4">
        <f t="shared" si="7"/>
        <v>87.867935571270166</v>
      </c>
      <c r="AK4">
        <f t="shared" si="8"/>
        <v>90.983074528357534</v>
      </c>
      <c r="AL4">
        <f t="shared" si="9"/>
        <v>89.334516685983843</v>
      </c>
    </row>
    <row r="5" spans="1:38" x14ac:dyDescent="0.25">
      <c r="A5" s="1" t="s">
        <v>0</v>
      </c>
      <c r="B5">
        <v>88.98</v>
      </c>
      <c r="C5">
        <v>2.7726000000000002</v>
      </c>
      <c r="D5">
        <v>1</v>
      </c>
      <c r="E5">
        <v>0</v>
      </c>
      <c r="F5">
        <v>0</v>
      </c>
      <c r="G5">
        <v>0</v>
      </c>
      <c r="H5">
        <f t="shared" si="1"/>
        <v>2.7726000000000002</v>
      </c>
      <c r="I5">
        <f t="shared" si="2"/>
        <v>0</v>
      </c>
      <c r="J5">
        <f t="shared" si="3"/>
        <v>0</v>
      </c>
      <c r="K5">
        <f t="shared" si="4"/>
        <v>0</v>
      </c>
      <c r="O5" s="2" t="s">
        <v>19</v>
      </c>
      <c r="P5" s="2">
        <v>0.9793970852567716</v>
      </c>
      <c r="R5">
        <f>FINV(0.05,4,10)</f>
        <v>3.4780496907652281</v>
      </c>
      <c r="AA5" s="1" t="s">
        <v>0</v>
      </c>
      <c r="AB5">
        <v>2.7726000000000002</v>
      </c>
      <c r="AC5">
        <v>88.98</v>
      </c>
      <c r="AD5">
        <v>87.18</v>
      </c>
      <c r="AE5">
        <v>87.36</v>
      </c>
      <c r="AF5">
        <v>90.02</v>
      </c>
      <c r="AG5">
        <v>87.79</v>
      </c>
      <c r="AH5">
        <f t="shared" si="5"/>
        <v>88.908872803851466</v>
      </c>
      <c r="AI5">
        <f t="shared" si="6"/>
        <v>86.852948873054032</v>
      </c>
      <c r="AJ5">
        <f t="shared" si="7"/>
        <v>87.364019807972127</v>
      </c>
      <c r="AK5">
        <f t="shared" si="8"/>
        <v>90.077225419159106</v>
      </c>
      <c r="AL5">
        <f t="shared" si="9"/>
        <v>87.990831434433247</v>
      </c>
    </row>
    <row r="6" spans="1:38" x14ac:dyDescent="0.25">
      <c r="A6" s="1" t="s">
        <v>1</v>
      </c>
      <c r="B6">
        <v>89</v>
      </c>
      <c r="C6">
        <v>3.6888999999999998</v>
      </c>
      <c r="D6">
        <v>0</v>
      </c>
      <c r="E6">
        <v>1</v>
      </c>
      <c r="F6">
        <v>0</v>
      </c>
      <c r="G6">
        <v>0</v>
      </c>
      <c r="H6">
        <f t="shared" si="1"/>
        <v>0</v>
      </c>
      <c r="I6">
        <f t="shared" si="2"/>
        <v>3.6888999999999998</v>
      </c>
      <c r="J6">
        <f t="shared" si="3"/>
        <v>0</v>
      </c>
      <c r="K6">
        <f t="shared" si="4"/>
        <v>0</v>
      </c>
      <c r="O6" s="2" t="s">
        <v>20</v>
      </c>
      <c r="P6" s="2">
        <v>0.96085446198786606</v>
      </c>
      <c r="R6">
        <f>FDIST(R4,4,10)</f>
        <v>2.3130606022968986E-2</v>
      </c>
      <c r="AA6" s="1" t="s">
        <v>1</v>
      </c>
      <c r="AB6" s="1"/>
    </row>
    <row r="7" spans="1:38" x14ac:dyDescent="0.25">
      <c r="A7" s="1" t="s">
        <v>1</v>
      </c>
      <c r="B7">
        <v>88.52</v>
      </c>
      <c r="C7">
        <v>3.4657</v>
      </c>
      <c r="D7">
        <v>0</v>
      </c>
      <c r="E7">
        <v>1</v>
      </c>
      <c r="F7">
        <v>0</v>
      </c>
      <c r="G7">
        <v>0</v>
      </c>
      <c r="H7">
        <f t="shared" si="1"/>
        <v>0</v>
      </c>
      <c r="I7">
        <f t="shared" si="2"/>
        <v>3.4657</v>
      </c>
      <c r="J7">
        <f t="shared" si="3"/>
        <v>0</v>
      </c>
      <c r="K7">
        <f t="shared" si="4"/>
        <v>0</v>
      </c>
      <c r="O7" s="2" t="s">
        <v>21</v>
      </c>
      <c r="P7" s="2">
        <v>0.29069124911813521</v>
      </c>
      <c r="AA7" s="1" t="s">
        <v>1</v>
      </c>
      <c r="AB7" s="1"/>
    </row>
    <row r="8" spans="1:38" ht="15.75" thickBot="1" x14ac:dyDescent="0.3">
      <c r="A8" s="1" t="s">
        <v>1</v>
      </c>
      <c r="B8">
        <v>87.07</v>
      </c>
      <c r="C8">
        <v>3.1781000000000001</v>
      </c>
      <c r="D8">
        <v>0</v>
      </c>
      <c r="E8">
        <v>1</v>
      </c>
      <c r="F8">
        <v>0</v>
      </c>
      <c r="G8">
        <v>0</v>
      </c>
      <c r="H8">
        <f t="shared" si="1"/>
        <v>0</v>
      </c>
      <c r="I8">
        <f t="shared" si="2"/>
        <v>3.1781000000000001</v>
      </c>
      <c r="J8">
        <f t="shared" si="3"/>
        <v>0</v>
      </c>
      <c r="K8">
        <f t="shared" si="4"/>
        <v>0</v>
      </c>
      <c r="O8" s="3" t="s">
        <v>22</v>
      </c>
      <c r="P8" s="3">
        <v>20</v>
      </c>
      <c r="AA8" s="1" t="s">
        <v>1</v>
      </c>
      <c r="AB8" t="s">
        <v>7</v>
      </c>
      <c r="AC8" t="s">
        <v>8</v>
      </c>
      <c r="AD8" t="s">
        <v>9</v>
      </c>
      <c r="AE8" t="s">
        <v>10</v>
      </c>
      <c r="AF8" t="s">
        <v>40</v>
      </c>
      <c r="AG8" t="s">
        <v>41</v>
      </c>
      <c r="AH8" t="s">
        <v>42</v>
      </c>
      <c r="AI8" t="s">
        <v>43</v>
      </c>
      <c r="AJ8" t="s">
        <v>44</v>
      </c>
      <c r="AK8" t="s">
        <v>45</v>
      </c>
      <c r="AL8" t="s">
        <v>46</v>
      </c>
    </row>
    <row r="9" spans="1:38" x14ac:dyDescent="0.25">
      <c r="A9" s="1" t="s">
        <v>1</v>
      </c>
      <c r="B9">
        <v>87.18</v>
      </c>
      <c r="C9">
        <v>2.7726000000000002</v>
      </c>
      <c r="D9">
        <v>0</v>
      </c>
      <c r="E9">
        <v>1</v>
      </c>
      <c r="F9">
        <v>0</v>
      </c>
      <c r="G9">
        <v>0</v>
      </c>
      <c r="H9">
        <f t="shared" si="1"/>
        <v>0</v>
      </c>
      <c r="I9">
        <f t="shared" si="2"/>
        <v>2.7726000000000002</v>
      </c>
      <c r="J9">
        <f t="shared" si="3"/>
        <v>0</v>
      </c>
      <c r="K9">
        <f t="shared" si="4"/>
        <v>0</v>
      </c>
      <c r="AA9" s="1" t="s">
        <v>1</v>
      </c>
      <c r="AB9">
        <v>3.6888999999999998</v>
      </c>
      <c r="AC9">
        <v>89.94</v>
      </c>
      <c r="AD9">
        <v>89</v>
      </c>
      <c r="AE9">
        <v>88.48</v>
      </c>
      <c r="AF9">
        <v>92.11</v>
      </c>
      <c r="AG9">
        <v>90.81</v>
      </c>
      <c r="AH9">
        <f>($P$47+$P$49)+($P$48)*$AB9</f>
        <v>90.257052367067644</v>
      </c>
      <c r="AI9">
        <f>($P$47+$P$50)+($P$48)*$AB9</f>
        <v>88.767052367067649</v>
      </c>
      <c r="AJ9">
        <f>($P$47+$P$51)+($P$48)*$AB9</f>
        <v>88.814552367067648</v>
      </c>
      <c r="AK9">
        <f>($P$47+$P$52)+($P$48)*$AB9</f>
        <v>92.02705236706764</v>
      </c>
      <c r="AL9">
        <f>($P$47)+($P$48)*$AB9</f>
        <v>90.48455236706765</v>
      </c>
    </row>
    <row r="10" spans="1:38" ht="15.75" thickBot="1" x14ac:dyDescent="0.3">
      <c r="A10" s="1" t="s">
        <v>2</v>
      </c>
      <c r="B10">
        <v>88.48</v>
      </c>
      <c r="C10">
        <v>3.6888999999999998</v>
      </c>
      <c r="D10">
        <v>0</v>
      </c>
      <c r="E10">
        <v>0</v>
      </c>
      <c r="F10">
        <v>1</v>
      </c>
      <c r="G10">
        <v>0</v>
      </c>
      <c r="H10">
        <f t="shared" si="1"/>
        <v>0</v>
      </c>
      <c r="I10">
        <f t="shared" si="2"/>
        <v>0</v>
      </c>
      <c r="J10">
        <f t="shared" si="3"/>
        <v>3.6888999999999998</v>
      </c>
      <c r="K10">
        <f t="shared" si="4"/>
        <v>0</v>
      </c>
      <c r="O10" t="s">
        <v>23</v>
      </c>
      <c r="AA10" s="1" t="s">
        <v>2</v>
      </c>
      <c r="AB10">
        <v>3.4657</v>
      </c>
      <c r="AC10">
        <v>89.59</v>
      </c>
      <c r="AD10">
        <v>88.52</v>
      </c>
      <c r="AE10">
        <v>88.26</v>
      </c>
      <c r="AF10">
        <v>91.57</v>
      </c>
      <c r="AG10">
        <v>90.39</v>
      </c>
      <c r="AH10">
        <f t="shared" ref="AH10:AH12" si="10">($P$47+$P$49)+($P$48)*$AB10</f>
        <v>89.810975682029778</v>
      </c>
      <c r="AI10">
        <f t="shared" ref="AI10:AI12" si="11">($P$47+$P$50)+($P$48)*$AB10</f>
        <v>88.320975682029783</v>
      </c>
      <c r="AJ10">
        <f t="shared" ref="AJ10:AJ12" si="12">($P$47+$P$51)+($P$48)*$AB10</f>
        <v>88.368475682029782</v>
      </c>
      <c r="AK10">
        <f t="shared" ref="AK10:AK12" si="13">($P$47+$P$52)+($P$48)*$AB10</f>
        <v>91.580975682029774</v>
      </c>
      <c r="AL10">
        <f t="shared" ref="AL10:AL12" si="14">($P$47)+($P$48)*$AB10</f>
        <v>90.038475682029784</v>
      </c>
    </row>
    <row r="11" spans="1:38" x14ac:dyDescent="0.25">
      <c r="A11" s="1" t="s">
        <v>2</v>
      </c>
      <c r="B11">
        <v>88.26</v>
      </c>
      <c r="C11">
        <v>3.4657</v>
      </c>
      <c r="D11">
        <v>0</v>
      </c>
      <c r="E11">
        <v>0</v>
      </c>
      <c r="F11">
        <v>1</v>
      </c>
      <c r="G11">
        <v>0</v>
      </c>
      <c r="H11">
        <f t="shared" si="1"/>
        <v>0</v>
      </c>
      <c r="I11">
        <f t="shared" si="2"/>
        <v>0</v>
      </c>
      <c r="J11">
        <f t="shared" si="3"/>
        <v>3.4657</v>
      </c>
      <c r="K11">
        <f t="shared" si="4"/>
        <v>0</v>
      </c>
      <c r="O11" s="4"/>
      <c r="P11" s="4" t="s">
        <v>28</v>
      </c>
      <c r="Q11" s="4" t="s">
        <v>29</v>
      </c>
      <c r="R11" s="4" t="s">
        <v>30</v>
      </c>
      <c r="S11" s="4" t="s">
        <v>31</v>
      </c>
      <c r="T11" s="4" t="s">
        <v>32</v>
      </c>
      <c r="AA11" s="1" t="s">
        <v>2</v>
      </c>
      <c r="AB11">
        <v>3.1781000000000001</v>
      </c>
      <c r="AC11">
        <v>89.22</v>
      </c>
      <c r="AD11">
        <v>87.07</v>
      </c>
      <c r="AE11">
        <v>87.86</v>
      </c>
      <c r="AF11">
        <v>91.11</v>
      </c>
      <c r="AG11">
        <v>89.65</v>
      </c>
      <c r="AH11">
        <f t="shared" si="10"/>
        <v>89.236192283208581</v>
      </c>
      <c r="AI11">
        <f t="shared" si="11"/>
        <v>87.746192283208586</v>
      </c>
      <c r="AJ11">
        <f t="shared" si="12"/>
        <v>87.793692283208586</v>
      </c>
      <c r="AK11">
        <f t="shared" si="13"/>
        <v>91.006192283208577</v>
      </c>
      <c r="AL11">
        <f t="shared" si="14"/>
        <v>89.463692283208587</v>
      </c>
    </row>
    <row r="12" spans="1:38" x14ac:dyDescent="0.25">
      <c r="A12" s="1" t="s">
        <v>2</v>
      </c>
      <c r="B12">
        <v>87.86</v>
      </c>
      <c r="C12">
        <v>3.1781000000000001</v>
      </c>
      <c r="D12">
        <v>0</v>
      </c>
      <c r="E12">
        <v>0</v>
      </c>
      <c r="F12">
        <v>1</v>
      </c>
      <c r="G12">
        <v>0</v>
      </c>
      <c r="H12">
        <f t="shared" si="1"/>
        <v>0</v>
      </c>
      <c r="I12">
        <f t="shared" si="2"/>
        <v>0</v>
      </c>
      <c r="J12">
        <f t="shared" si="3"/>
        <v>3.1781000000000001</v>
      </c>
      <c r="K12">
        <f t="shared" si="4"/>
        <v>0</v>
      </c>
      <c r="O12" s="2" t="s">
        <v>24</v>
      </c>
      <c r="P12" s="2">
        <v>9</v>
      </c>
      <c r="Q12" s="2">
        <v>40.169280976861323</v>
      </c>
      <c r="R12" s="2">
        <v>4.4632534418734799</v>
      </c>
      <c r="S12" s="2">
        <v>52.818690810546713</v>
      </c>
      <c r="T12" s="2">
        <v>2.9862298987685348E-7</v>
      </c>
      <c r="AA12" s="1" t="s">
        <v>2</v>
      </c>
      <c r="AB12">
        <v>2.7726000000000002</v>
      </c>
      <c r="AC12">
        <v>88.98</v>
      </c>
      <c r="AD12">
        <v>87.18</v>
      </c>
      <c r="AE12">
        <v>87.36</v>
      </c>
      <c r="AF12">
        <v>90.02</v>
      </c>
      <c r="AG12">
        <v>87.79</v>
      </c>
      <c r="AH12">
        <f t="shared" si="10"/>
        <v>88.425779667694002</v>
      </c>
      <c r="AI12">
        <f t="shared" si="11"/>
        <v>86.935779667694007</v>
      </c>
      <c r="AJ12">
        <f t="shared" si="12"/>
        <v>86.983279667694006</v>
      </c>
      <c r="AK12">
        <f t="shared" si="13"/>
        <v>90.195779667693998</v>
      </c>
      <c r="AL12">
        <f t="shared" si="14"/>
        <v>88.653279667694008</v>
      </c>
    </row>
    <row r="13" spans="1:38" x14ac:dyDescent="0.25">
      <c r="A13" s="1" t="s">
        <v>2</v>
      </c>
      <c r="B13">
        <v>87.36</v>
      </c>
      <c r="C13">
        <v>2.7726000000000002</v>
      </c>
      <c r="D13">
        <v>0</v>
      </c>
      <c r="E13">
        <v>0</v>
      </c>
      <c r="F13">
        <v>1</v>
      </c>
      <c r="G13">
        <v>0</v>
      </c>
      <c r="H13">
        <f t="shared" si="1"/>
        <v>0</v>
      </c>
      <c r="I13">
        <f t="shared" si="2"/>
        <v>0</v>
      </c>
      <c r="J13">
        <f t="shared" si="3"/>
        <v>2.7726000000000002</v>
      </c>
      <c r="K13">
        <f t="shared" si="4"/>
        <v>0</v>
      </c>
      <c r="O13" s="2" t="s">
        <v>25</v>
      </c>
      <c r="P13" s="2">
        <v>10</v>
      </c>
      <c r="Q13" s="2">
        <v>0.8450140231386174</v>
      </c>
      <c r="R13" s="2">
        <v>8.4501402313861745E-2</v>
      </c>
      <c r="S13" s="2"/>
      <c r="T13" s="2"/>
      <c r="AA13" s="1" t="s">
        <v>2</v>
      </c>
      <c r="AB13" s="1"/>
    </row>
    <row r="14" spans="1:38" ht="15.75" thickBot="1" x14ac:dyDescent="0.3">
      <c r="A14" s="1" t="s">
        <v>3</v>
      </c>
      <c r="B14">
        <v>92.11</v>
      </c>
      <c r="C14">
        <v>3.6888999999999998</v>
      </c>
      <c r="D14">
        <v>0</v>
      </c>
      <c r="E14">
        <v>0</v>
      </c>
      <c r="F14">
        <v>0</v>
      </c>
      <c r="G14">
        <v>1</v>
      </c>
      <c r="H14">
        <f t="shared" si="1"/>
        <v>0</v>
      </c>
      <c r="I14">
        <f t="shared" si="2"/>
        <v>0</v>
      </c>
      <c r="J14">
        <f t="shared" si="3"/>
        <v>0</v>
      </c>
      <c r="K14">
        <f t="shared" si="4"/>
        <v>3.6888999999999998</v>
      </c>
      <c r="O14" s="3" t="s">
        <v>26</v>
      </c>
      <c r="P14" s="3">
        <v>19</v>
      </c>
      <c r="Q14" s="3">
        <v>41.01429499999994</v>
      </c>
      <c r="R14" s="3"/>
      <c r="S14" s="3"/>
      <c r="T14" s="3"/>
      <c r="AA14" s="1" t="s">
        <v>3</v>
      </c>
      <c r="AB14" s="1"/>
    </row>
    <row r="15" spans="1:38" ht="15.75" thickBot="1" x14ac:dyDescent="0.3">
      <c r="A15" s="1" t="s">
        <v>3</v>
      </c>
      <c r="B15">
        <v>91.57</v>
      </c>
      <c r="C15">
        <v>3.4657</v>
      </c>
      <c r="D15">
        <v>0</v>
      </c>
      <c r="E15">
        <v>0</v>
      </c>
      <c r="F15">
        <v>0</v>
      </c>
      <c r="G15">
        <v>1</v>
      </c>
      <c r="H15">
        <f t="shared" si="1"/>
        <v>0</v>
      </c>
      <c r="I15">
        <f t="shared" si="2"/>
        <v>0</v>
      </c>
      <c r="J15">
        <f t="shared" si="3"/>
        <v>0</v>
      </c>
      <c r="K15">
        <f t="shared" si="4"/>
        <v>3.4657</v>
      </c>
      <c r="AA15" s="1" t="s">
        <v>3</v>
      </c>
      <c r="AB15" s="1"/>
    </row>
    <row r="16" spans="1:38" x14ac:dyDescent="0.25">
      <c r="A16" s="1" t="s">
        <v>3</v>
      </c>
      <c r="B16">
        <v>91.11</v>
      </c>
      <c r="C16">
        <v>3.1781000000000001</v>
      </c>
      <c r="D16">
        <v>0</v>
      </c>
      <c r="E16">
        <v>0</v>
      </c>
      <c r="F16">
        <v>0</v>
      </c>
      <c r="G16">
        <v>1</v>
      </c>
      <c r="H16">
        <f t="shared" si="1"/>
        <v>0</v>
      </c>
      <c r="I16">
        <f t="shared" si="2"/>
        <v>0</v>
      </c>
      <c r="J16">
        <f t="shared" si="3"/>
        <v>0</v>
      </c>
      <c r="K16">
        <f t="shared" si="4"/>
        <v>3.1781000000000001</v>
      </c>
      <c r="O16" s="4"/>
      <c r="P16" s="4" t="s">
        <v>33</v>
      </c>
      <c r="Q16" s="4" t="s">
        <v>21</v>
      </c>
      <c r="R16" s="4" t="s">
        <v>34</v>
      </c>
      <c r="S16" s="4" t="s">
        <v>35</v>
      </c>
      <c r="T16" s="4" t="s">
        <v>36</v>
      </c>
      <c r="U16" s="4" t="s">
        <v>37</v>
      </c>
      <c r="V16" s="4" t="s">
        <v>38</v>
      </c>
      <c r="W16" s="4" t="s">
        <v>39</v>
      </c>
      <c r="AA16" s="1" t="s">
        <v>3</v>
      </c>
      <c r="AB16" s="1"/>
    </row>
    <row r="17" spans="1:28" x14ac:dyDescent="0.25">
      <c r="A17" s="1" t="s">
        <v>3</v>
      </c>
      <c r="B17">
        <v>90.02</v>
      </c>
      <c r="C17">
        <v>2.7726000000000002</v>
      </c>
      <c r="D17">
        <v>0</v>
      </c>
      <c r="E17">
        <v>0</v>
      </c>
      <c r="F17">
        <v>0</v>
      </c>
      <c r="G17">
        <v>1</v>
      </c>
      <c r="H17">
        <f t="shared" si="1"/>
        <v>0</v>
      </c>
      <c r="I17">
        <f t="shared" si="2"/>
        <v>0</v>
      </c>
      <c r="J17">
        <f t="shared" si="3"/>
        <v>0</v>
      </c>
      <c r="K17">
        <f t="shared" si="4"/>
        <v>2.7726000000000002</v>
      </c>
      <c r="O17" s="2" t="s">
        <v>27</v>
      </c>
      <c r="P17" s="2">
        <v>78.803404237271351</v>
      </c>
      <c r="Q17" s="2">
        <v>1.3975819342332561</v>
      </c>
      <c r="R17" s="2">
        <v>56.385534405540682</v>
      </c>
      <c r="S17" s="2">
        <v>7.4674526275819288E-14</v>
      </c>
      <c r="T17" s="2">
        <v>75.689397630772106</v>
      </c>
      <c r="U17" s="2">
        <v>81.917410843770597</v>
      </c>
      <c r="V17" s="2">
        <v>75.689397630772106</v>
      </c>
      <c r="W17" s="2">
        <v>81.917410843770597</v>
      </c>
      <c r="AA17" s="1" t="s">
        <v>3</v>
      </c>
      <c r="AB17" s="1"/>
    </row>
    <row r="18" spans="1:28" x14ac:dyDescent="0.25">
      <c r="A18" s="1" t="s">
        <v>4</v>
      </c>
      <c r="B18">
        <v>90.81</v>
      </c>
      <c r="C18">
        <v>3.6888999999999998</v>
      </c>
      <c r="D18">
        <v>0</v>
      </c>
      <c r="E18">
        <v>0</v>
      </c>
      <c r="F18">
        <v>0</v>
      </c>
      <c r="G18">
        <v>0</v>
      </c>
      <c r="H18">
        <f t="shared" si="1"/>
        <v>0</v>
      </c>
      <c r="I18">
        <f t="shared" si="2"/>
        <v>0</v>
      </c>
      <c r="J18">
        <f t="shared" si="3"/>
        <v>0</v>
      </c>
      <c r="K18">
        <f t="shared" si="4"/>
        <v>0</v>
      </c>
      <c r="O18" s="2" t="s">
        <v>7</v>
      </c>
      <c r="P18" s="2">
        <v>3.3136504353898508</v>
      </c>
      <c r="Q18" s="2">
        <v>0.42425692371085766</v>
      </c>
      <c r="R18" s="2">
        <v>7.810480513567744</v>
      </c>
      <c r="S18" s="2">
        <v>1.4517389733430304E-5</v>
      </c>
      <c r="T18" s="2">
        <v>2.3683471004455119</v>
      </c>
      <c r="U18" s="2">
        <v>4.2589537703341893</v>
      </c>
      <c r="V18" s="2">
        <v>2.3683471004455119</v>
      </c>
      <c r="W18" s="2">
        <v>4.2589537703341893</v>
      </c>
      <c r="AA18" s="1" t="s">
        <v>4</v>
      </c>
      <c r="AB18" s="1"/>
    </row>
    <row r="19" spans="1:28" x14ac:dyDescent="0.25">
      <c r="A19" s="1" t="s">
        <v>4</v>
      </c>
      <c r="B19">
        <v>90.39</v>
      </c>
      <c r="C19">
        <v>3.4657</v>
      </c>
      <c r="D19">
        <v>0</v>
      </c>
      <c r="E19">
        <v>0</v>
      </c>
      <c r="F19">
        <v>0</v>
      </c>
      <c r="G19">
        <v>0</v>
      </c>
      <c r="H19">
        <f t="shared" si="1"/>
        <v>0</v>
      </c>
      <c r="I19">
        <f t="shared" si="2"/>
        <v>0</v>
      </c>
      <c r="J19">
        <f t="shared" si="3"/>
        <v>0</v>
      </c>
      <c r="K19">
        <f t="shared" si="4"/>
        <v>0</v>
      </c>
      <c r="O19" s="2" t="s">
        <v>8</v>
      </c>
      <c r="P19" s="2">
        <v>7.2233230227984606</v>
      </c>
      <c r="Q19" s="2">
        <v>1.9764793259202913</v>
      </c>
      <c r="R19" s="2">
        <v>3.6546413251426881</v>
      </c>
      <c r="S19" s="2">
        <v>4.4281621227611001E-3</v>
      </c>
      <c r="T19" s="2">
        <v>2.8194526465678171</v>
      </c>
      <c r="U19" s="2">
        <v>11.627193399029103</v>
      </c>
      <c r="V19" s="2">
        <v>2.8194526465678171</v>
      </c>
      <c r="W19" s="2">
        <v>11.627193399029103</v>
      </c>
      <c r="AA19" s="1" t="s">
        <v>4</v>
      </c>
      <c r="AB19" s="1"/>
    </row>
    <row r="20" spans="1:28" x14ac:dyDescent="0.25">
      <c r="A20" s="1" t="s">
        <v>4</v>
      </c>
      <c r="B20">
        <v>89.65</v>
      </c>
      <c r="C20">
        <v>3.1781000000000001</v>
      </c>
      <c r="D20">
        <v>0</v>
      </c>
      <c r="E20">
        <v>0</v>
      </c>
      <c r="F20">
        <v>0</v>
      </c>
      <c r="G20">
        <v>0</v>
      </c>
      <c r="H20">
        <f t="shared" si="1"/>
        <v>0</v>
      </c>
      <c r="I20">
        <f t="shared" si="2"/>
        <v>0</v>
      </c>
      <c r="J20">
        <f t="shared" si="3"/>
        <v>0</v>
      </c>
      <c r="K20">
        <f t="shared" si="4"/>
        <v>0</v>
      </c>
      <c r="O20" s="2" t="s">
        <v>9</v>
      </c>
      <c r="P20" s="2">
        <v>2.0524441254439254</v>
      </c>
      <c r="Q20" s="2">
        <v>1.9764793259202953</v>
      </c>
      <c r="R20" s="2">
        <v>1.0384344012747309</v>
      </c>
      <c r="S20" s="2">
        <v>0.32352490101113029</v>
      </c>
      <c r="T20" s="2">
        <v>-2.351426250786727</v>
      </c>
      <c r="U20" s="2">
        <v>6.4563145016745782</v>
      </c>
      <c r="V20" s="2">
        <v>-2.351426250786727</v>
      </c>
      <c r="W20" s="2">
        <v>6.4563145016745782</v>
      </c>
      <c r="AA20" s="1" t="s">
        <v>4</v>
      </c>
      <c r="AB20" s="1"/>
    </row>
    <row r="21" spans="1:28" x14ac:dyDescent="0.25">
      <c r="A21" s="1" t="s">
        <v>4</v>
      </c>
      <c r="B21">
        <v>87.79</v>
      </c>
      <c r="C21">
        <v>2.7726000000000002</v>
      </c>
      <c r="D21">
        <v>0</v>
      </c>
      <c r="E21">
        <v>0</v>
      </c>
      <c r="F21">
        <v>0</v>
      </c>
      <c r="G21">
        <v>0</v>
      </c>
      <c r="H21">
        <f t="shared" si="1"/>
        <v>0</v>
      </c>
      <c r="I21">
        <f t="shared" si="2"/>
        <v>0</v>
      </c>
      <c r="J21">
        <f t="shared" si="3"/>
        <v>0</v>
      </c>
      <c r="K21">
        <f t="shared" si="4"/>
        <v>0</v>
      </c>
      <c r="O21" s="2" t="s">
        <v>10</v>
      </c>
      <c r="P21" s="2">
        <v>5.1150993060395233</v>
      </c>
      <c r="Q21" s="2">
        <v>1.976479325920294</v>
      </c>
      <c r="R21" s="2">
        <v>2.5879852315975103</v>
      </c>
      <c r="S21" s="2">
        <v>2.7043279149200242E-2</v>
      </c>
      <c r="T21" s="2">
        <v>0.71122892980887453</v>
      </c>
      <c r="U21" s="2">
        <v>9.5189696822701713</v>
      </c>
      <c r="V21" s="2">
        <v>0.71122892980887453</v>
      </c>
      <c r="W21" s="2">
        <v>9.5189696822701713</v>
      </c>
      <c r="AA21" s="1" t="s">
        <v>4</v>
      </c>
      <c r="AB21" s="1"/>
    </row>
    <row r="22" spans="1:28" x14ac:dyDescent="0.25">
      <c r="O22" s="2" t="s">
        <v>11</v>
      </c>
      <c r="P22" s="2">
        <v>5.0800918596594959</v>
      </c>
      <c r="Q22" s="2">
        <v>1.9764793259202946</v>
      </c>
      <c r="R22" s="2">
        <v>2.5702732090527114</v>
      </c>
      <c r="S22" s="2">
        <v>2.7877598883084012E-2</v>
      </c>
      <c r="T22" s="2">
        <v>0.67622148342884536</v>
      </c>
      <c r="U22" s="2">
        <v>9.4839622358901465</v>
      </c>
      <c r="V22" s="2">
        <v>0.67622148342884536</v>
      </c>
      <c r="W22" s="2">
        <v>9.4839622358901465</v>
      </c>
    </row>
    <row r="23" spans="1:28" x14ac:dyDescent="0.25">
      <c r="A23" s="1" t="s">
        <v>47</v>
      </c>
      <c r="B23">
        <f>DEVSQ(B2:B21)</f>
        <v>41.01429499999994</v>
      </c>
      <c r="O23" s="2" t="s">
        <v>12</v>
      </c>
      <c r="P23" s="2">
        <v>-2.2741403929092692</v>
      </c>
      <c r="Q23" s="2">
        <v>0.59998989544258108</v>
      </c>
      <c r="R23" s="2">
        <v>-3.7902978203187159</v>
      </c>
      <c r="S23" s="2">
        <v>3.5416563864821022E-3</v>
      </c>
      <c r="T23" s="2">
        <v>-3.6110011897440666</v>
      </c>
      <c r="U23" s="2">
        <v>-0.93727959607447175</v>
      </c>
      <c r="V23" s="2">
        <v>-3.6110011897440666</v>
      </c>
      <c r="W23" s="2">
        <v>-0.93727959607447175</v>
      </c>
    </row>
    <row r="24" spans="1:28" x14ac:dyDescent="0.25">
      <c r="A24" s="1" t="s">
        <v>48</v>
      </c>
      <c r="B24">
        <f>COUNT(B2:B21)</f>
        <v>20</v>
      </c>
      <c r="O24" s="2" t="s">
        <v>13</v>
      </c>
      <c r="P24" s="2">
        <v>-1.1506624420483111</v>
      </c>
      <c r="Q24" s="2">
        <v>0.5999898954425833</v>
      </c>
      <c r="R24" s="2">
        <v>-1.9178030343319759</v>
      </c>
      <c r="S24" s="2">
        <v>8.4113789080959608E-2</v>
      </c>
      <c r="T24" s="2">
        <v>-2.4875232388831137</v>
      </c>
      <c r="U24" s="2">
        <v>0.18619835478649116</v>
      </c>
      <c r="V24" s="2">
        <v>-2.4875232388831137</v>
      </c>
      <c r="W24" s="2">
        <v>0.18619835478649116</v>
      </c>
    </row>
    <row r="25" spans="1:28" x14ac:dyDescent="0.25">
      <c r="A25" t="s">
        <v>7</v>
      </c>
      <c r="B25" t="s">
        <v>6</v>
      </c>
      <c r="O25" s="2" t="s">
        <v>14</v>
      </c>
      <c r="P25" s="2">
        <v>-2.0709481831135577</v>
      </c>
      <c r="Q25" s="2">
        <v>0.59998989544258219</v>
      </c>
      <c r="R25" s="2">
        <v>-3.4516384339871657</v>
      </c>
      <c r="S25" s="2">
        <v>6.2091108747768442E-3</v>
      </c>
      <c r="T25" s="2">
        <v>-3.4078089799483573</v>
      </c>
      <c r="U25" s="2">
        <v>-0.7340873862787578</v>
      </c>
      <c r="V25" s="2">
        <v>-3.4078089799483573</v>
      </c>
      <c r="W25" s="2">
        <v>-0.7340873862787578</v>
      </c>
    </row>
    <row r="26" spans="1:28" ht="15.75" thickBot="1" x14ac:dyDescent="0.3">
      <c r="A26">
        <v>3.6888999999999998</v>
      </c>
      <c r="B26">
        <v>89.94</v>
      </c>
      <c r="O26" s="3" t="s">
        <v>15</v>
      </c>
      <c r="P26" s="3">
        <v>-1.0797438775638872</v>
      </c>
      <c r="Q26" s="3">
        <v>0.5999898954425823</v>
      </c>
      <c r="R26" s="3">
        <v>-1.7996034362668969</v>
      </c>
      <c r="S26" s="3">
        <v>0.10211818457677578</v>
      </c>
      <c r="T26" s="3">
        <v>-2.4166046743986875</v>
      </c>
      <c r="U26" s="3">
        <v>0.25711691927091285</v>
      </c>
      <c r="V26" s="3">
        <v>-2.4166046743986875</v>
      </c>
      <c r="W26" s="3">
        <v>0.25711691927091285</v>
      </c>
    </row>
    <row r="27" spans="1:28" x14ac:dyDescent="0.25">
      <c r="A27">
        <v>3.4657</v>
      </c>
      <c r="B27">
        <v>89.59</v>
      </c>
    </row>
    <row r="28" spans="1:28" x14ac:dyDescent="0.25">
      <c r="A28">
        <v>3.1781000000000001</v>
      </c>
      <c r="B28">
        <v>89.22</v>
      </c>
    </row>
    <row r="29" spans="1:28" x14ac:dyDescent="0.25">
      <c r="A29">
        <v>2.7726000000000002</v>
      </c>
      <c r="B29">
        <v>88.98</v>
      </c>
    </row>
    <row r="30" spans="1:28" x14ac:dyDescent="0.25">
      <c r="A30">
        <v>3.6888999999999998</v>
      </c>
      <c r="B30">
        <v>89</v>
      </c>
    </row>
    <row r="31" spans="1:28" x14ac:dyDescent="0.25">
      <c r="A31">
        <v>3.4657</v>
      </c>
      <c r="B31">
        <v>88.52</v>
      </c>
      <c r="O31" t="s">
        <v>16</v>
      </c>
    </row>
    <row r="32" spans="1:28" ht="15.75" thickBot="1" x14ac:dyDescent="0.3">
      <c r="A32">
        <v>3.1781000000000001</v>
      </c>
      <c r="B32">
        <v>87.07</v>
      </c>
    </row>
    <row r="33" spans="1:23" x14ac:dyDescent="0.25">
      <c r="A33">
        <v>2.7726000000000002</v>
      </c>
      <c r="B33">
        <v>87.18</v>
      </c>
      <c r="O33" s="5" t="s">
        <v>17</v>
      </c>
      <c r="P33" s="5"/>
    </row>
    <row r="34" spans="1:23" x14ac:dyDescent="0.25">
      <c r="A34">
        <v>3.6888999999999998</v>
      </c>
      <c r="B34">
        <v>88.48</v>
      </c>
      <c r="O34" s="2" t="s">
        <v>18</v>
      </c>
      <c r="P34" s="2">
        <v>0.97035541579627194</v>
      </c>
    </row>
    <row r="35" spans="1:23" x14ac:dyDescent="0.25">
      <c r="A35">
        <v>3.4657</v>
      </c>
      <c r="B35">
        <v>88.26</v>
      </c>
      <c r="O35" s="2" t="s">
        <v>19</v>
      </c>
      <c r="P35" s="2">
        <v>0.94158963296515585</v>
      </c>
    </row>
    <row r="36" spans="1:23" x14ac:dyDescent="0.25">
      <c r="A36">
        <v>3.1781000000000001</v>
      </c>
      <c r="B36">
        <v>87.86</v>
      </c>
      <c r="O36" s="2" t="s">
        <v>20</v>
      </c>
      <c r="P36" s="2">
        <v>0.92072878759556864</v>
      </c>
    </row>
    <row r="37" spans="1:23" x14ac:dyDescent="0.25">
      <c r="A37">
        <v>2.7726000000000002</v>
      </c>
      <c r="B37">
        <v>87.36</v>
      </c>
      <c r="O37" s="2" t="s">
        <v>21</v>
      </c>
      <c r="P37" s="2">
        <v>0.41366480777016384</v>
      </c>
    </row>
    <row r="38" spans="1:23" ht="15.75" thickBot="1" x14ac:dyDescent="0.3">
      <c r="A38">
        <v>3.6888999999999998</v>
      </c>
      <c r="B38">
        <v>92.11</v>
      </c>
      <c r="O38" s="3" t="s">
        <v>22</v>
      </c>
      <c r="P38" s="3">
        <v>20</v>
      </c>
    </row>
    <row r="39" spans="1:23" x14ac:dyDescent="0.25">
      <c r="A39">
        <v>3.4657</v>
      </c>
      <c r="B39">
        <v>91.57</v>
      </c>
    </row>
    <row r="40" spans="1:23" ht="15.75" thickBot="1" x14ac:dyDescent="0.3">
      <c r="A40">
        <v>3.1781000000000001</v>
      </c>
      <c r="B40">
        <v>91.11</v>
      </c>
      <c r="O40" t="s">
        <v>23</v>
      </c>
    </row>
    <row r="41" spans="1:23" x14ac:dyDescent="0.25">
      <c r="A41">
        <v>2.7726000000000002</v>
      </c>
      <c r="B41">
        <v>90.02</v>
      </c>
      <c r="O41" s="4"/>
      <c r="P41" s="4" t="s">
        <v>28</v>
      </c>
      <c r="Q41" s="4" t="s">
        <v>29</v>
      </c>
      <c r="R41" s="4" t="s">
        <v>30</v>
      </c>
      <c r="S41" s="4" t="s">
        <v>31</v>
      </c>
      <c r="T41" s="4" t="s">
        <v>32</v>
      </c>
    </row>
    <row r="42" spans="1:23" x14ac:dyDescent="0.25">
      <c r="A42">
        <v>3.6888999999999998</v>
      </c>
      <c r="B42">
        <v>90.81</v>
      </c>
      <c r="O42" s="2" t="s">
        <v>24</v>
      </c>
      <c r="P42" s="2">
        <v>5</v>
      </c>
      <c r="Q42" s="2">
        <v>38.618634975374569</v>
      </c>
      <c r="R42" s="2">
        <v>7.7237269950749141</v>
      </c>
      <c r="S42" s="2">
        <v>45.136695866500609</v>
      </c>
      <c r="T42" s="2">
        <v>3.8177522583204928E-8</v>
      </c>
    </row>
    <row r="43" spans="1:23" x14ac:dyDescent="0.25">
      <c r="A43">
        <v>3.4657</v>
      </c>
      <c r="B43">
        <v>90.39</v>
      </c>
      <c r="O43" s="2" t="s">
        <v>25</v>
      </c>
      <c r="P43" s="2">
        <v>14</v>
      </c>
      <c r="Q43" s="2">
        <v>2.3956600246253723</v>
      </c>
      <c r="R43" s="2">
        <v>0.1711185731875266</v>
      </c>
      <c r="S43" s="2"/>
      <c r="T43" s="2"/>
    </row>
    <row r="44" spans="1:23" ht="15.75" thickBot="1" x14ac:dyDescent="0.3">
      <c r="A44">
        <v>3.1781000000000001</v>
      </c>
      <c r="B44">
        <v>89.65</v>
      </c>
      <c r="O44" s="3" t="s">
        <v>26</v>
      </c>
      <c r="P44" s="3">
        <v>19</v>
      </c>
      <c r="Q44" s="3">
        <v>41.01429499999994</v>
      </c>
      <c r="R44" s="3"/>
      <c r="S44" s="3"/>
      <c r="T44" s="3"/>
    </row>
    <row r="45" spans="1:23" ht="15.75" thickBot="1" x14ac:dyDescent="0.3">
      <c r="A45">
        <v>2.7726000000000002</v>
      </c>
      <c r="B45">
        <v>87.79</v>
      </c>
    </row>
    <row r="46" spans="1:23" x14ac:dyDescent="0.25">
      <c r="O46" s="4"/>
      <c r="P46" s="4" t="s">
        <v>33</v>
      </c>
      <c r="Q46" s="4" t="s">
        <v>21</v>
      </c>
      <c r="R46" s="4" t="s">
        <v>34</v>
      </c>
      <c r="S46" s="4" t="s">
        <v>35</v>
      </c>
      <c r="T46" s="4" t="s">
        <v>36</v>
      </c>
      <c r="U46" s="4" t="s">
        <v>37</v>
      </c>
      <c r="V46" s="4" t="s">
        <v>38</v>
      </c>
      <c r="W46" s="4" t="s">
        <v>39</v>
      </c>
    </row>
    <row r="47" spans="1:23" x14ac:dyDescent="0.25">
      <c r="O47" s="2" t="s">
        <v>27</v>
      </c>
      <c r="P47" s="2">
        <v>83.112095900059643</v>
      </c>
      <c r="Q47" s="2">
        <v>0.90845965484300095</v>
      </c>
      <c r="R47" s="2">
        <v>91.486832086586162</v>
      </c>
      <c r="S47" s="2">
        <v>7.5899703386292476E-21</v>
      </c>
      <c r="T47" s="2">
        <v>81.163643725841965</v>
      </c>
      <c r="U47" s="2">
        <v>85.060548074277321</v>
      </c>
      <c r="V47" s="2">
        <v>81.163643725841965</v>
      </c>
      <c r="W47" s="2">
        <v>85.060548074277321</v>
      </c>
    </row>
    <row r="48" spans="1:23" x14ac:dyDescent="0.25">
      <c r="O48" s="2" t="s">
        <v>7</v>
      </c>
      <c r="P48" s="2">
        <v>1.9985514562628452</v>
      </c>
      <c r="Q48" s="2">
        <v>0.26999800393816947</v>
      </c>
      <c r="R48" s="2">
        <v>7.4020971529868085</v>
      </c>
      <c r="S48" s="2">
        <v>3.3419679505405357E-6</v>
      </c>
      <c r="T48" s="2">
        <v>1.4194633316518805</v>
      </c>
      <c r="U48" s="2">
        <v>2.57763958087381</v>
      </c>
      <c r="V48" s="2">
        <v>1.4194633316518805</v>
      </c>
      <c r="W48" s="2">
        <v>2.57763958087381</v>
      </c>
    </row>
    <row r="49" spans="15:23" x14ac:dyDescent="0.25">
      <c r="O49" s="2" t="s">
        <v>8</v>
      </c>
      <c r="P49" s="2">
        <v>-0.22750000000000065</v>
      </c>
      <c r="Q49" s="2">
        <v>0.2925051907125123</v>
      </c>
      <c r="R49" s="2">
        <v>-0.77776397555829435</v>
      </c>
      <c r="S49" s="2">
        <v>0.44965271459118838</v>
      </c>
      <c r="T49" s="2">
        <v>-0.85486123918705559</v>
      </c>
      <c r="U49" s="2">
        <v>0.39986123918705435</v>
      </c>
      <c r="V49" s="2">
        <v>-0.85486123918705559</v>
      </c>
      <c r="W49" s="2">
        <v>0.39986123918705435</v>
      </c>
    </row>
    <row r="50" spans="15:23" x14ac:dyDescent="0.25">
      <c r="O50" s="2" t="s">
        <v>9</v>
      </c>
      <c r="P50" s="2">
        <v>-1.7175000000000034</v>
      </c>
      <c r="Q50" s="2">
        <v>0.29250519071251235</v>
      </c>
      <c r="R50" s="2">
        <v>-5.8716906726214031</v>
      </c>
      <c r="S50" s="2">
        <v>4.0627870183479956E-5</v>
      </c>
      <c r="T50" s="2">
        <v>-2.3448612391870585</v>
      </c>
      <c r="U50" s="2">
        <v>-1.0901387608129482</v>
      </c>
      <c r="V50" s="2">
        <v>-2.3448612391870585</v>
      </c>
      <c r="W50" s="2">
        <v>-1.0901387608129482</v>
      </c>
    </row>
    <row r="51" spans="15:23" x14ac:dyDescent="0.25">
      <c r="O51" s="2" t="s">
        <v>10</v>
      </c>
      <c r="P51" s="2">
        <v>-1.6699999999999995</v>
      </c>
      <c r="Q51" s="2">
        <v>0.29250519071251235</v>
      </c>
      <c r="R51" s="2">
        <v>-5.7093003920103174</v>
      </c>
      <c r="S51" s="2">
        <v>5.3966725944459498E-5</v>
      </c>
      <c r="T51" s="2">
        <v>-2.2973612391870546</v>
      </c>
      <c r="U51" s="2">
        <v>-1.0426387608129444</v>
      </c>
      <c r="V51" s="2">
        <v>-2.2973612391870546</v>
      </c>
      <c r="W51" s="2">
        <v>-1.0426387608129444</v>
      </c>
    </row>
    <row r="52" spans="15:23" ht="15.75" thickBot="1" x14ac:dyDescent="0.3">
      <c r="O52" s="3" t="s">
        <v>11</v>
      </c>
      <c r="P52" s="3">
        <v>1.5424999999999935</v>
      </c>
      <c r="Q52" s="3">
        <v>0.29250519071251246</v>
      </c>
      <c r="R52" s="3">
        <v>5.273410691422681</v>
      </c>
      <c r="S52" s="3">
        <v>1.1772181754456671E-4</v>
      </c>
      <c r="T52" s="3">
        <v>0.91513876081293821</v>
      </c>
      <c r="U52" s="3">
        <v>2.1698612391870489</v>
      </c>
      <c r="V52" s="3">
        <v>0.91513876081293821</v>
      </c>
      <c r="W52" s="3">
        <v>2.1698612391870489</v>
      </c>
    </row>
    <row r="61" spans="15:23" x14ac:dyDescent="0.25">
      <c r="O61" t="s">
        <v>16</v>
      </c>
    </row>
    <row r="62" spans="15:23" ht="15.75" thickBot="1" x14ac:dyDescent="0.3"/>
    <row r="63" spans="15:23" x14ac:dyDescent="0.25">
      <c r="O63" s="5" t="s">
        <v>17</v>
      </c>
      <c r="P63" s="5"/>
    </row>
    <row r="64" spans="15:23" x14ac:dyDescent="0.25">
      <c r="O64" s="2" t="s">
        <v>18</v>
      </c>
      <c r="P64" s="2">
        <v>0.47811870079958735</v>
      </c>
    </row>
    <row r="65" spans="15:23" x14ac:dyDescent="0.25">
      <c r="O65" s="2" t="s">
        <v>19</v>
      </c>
      <c r="P65" s="2">
        <v>0.22859749205428534</v>
      </c>
    </row>
    <row r="66" spans="15:23" x14ac:dyDescent="0.25">
      <c r="O66" s="2" t="s">
        <v>20</v>
      </c>
      <c r="P66" s="2">
        <v>0.18574179716841233</v>
      </c>
    </row>
    <row r="67" spans="15:23" x14ac:dyDescent="0.25">
      <c r="O67" s="2" t="s">
        <v>21</v>
      </c>
      <c r="P67" s="2">
        <v>1.3257813215154246</v>
      </c>
    </row>
    <row r="68" spans="15:23" ht="15.75" thickBot="1" x14ac:dyDescent="0.3">
      <c r="O68" s="3" t="s">
        <v>22</v>
      </c>
      <c r="P68" s="3">
        <v>20</v>
      </c>
    </row>
    <row r="70" spans="15:23" ht="15.75" thickBot="1" x14ac:dyDescent="0.3">
      <c r="O70" t="s">
        <v>23</v>
      </c>
    </row>
    <row r="71" spans="15:23" x14ac:dyDescent="0.25">
      <c r="O71" s="4"/>
      <c r="P71" s="4" t="s">
        <v>28</v>
      </c>
      <c r="Q71" s="4" t="s">
        <v>29</v>
      </c>
      <c r="R71" s="4" t="s">
        <v>30</v>
      </c>
      <c r="S71" s="4" t="s">
        <v>31</v>
      </c>
      <c r="T71" s="4" t="s">
        <v>32</v>
      </c>
    </row>
    <row r="72" spans="15:23" x14ac:dyDescent="0.25">
      <c r="O72" s="2" t="s">
        <v>24</v>
      </c>
      <c r="P72" s="2">
        <v>1</v>
      </c>
      <c r="Q72" s="2">
        <v>9.3757649753746009</v>
      </c>
      <c r="R72" s="2">
        <v>9.3757649753746009</v>
      </c>
      <c r="S72" s="2">
        <v>5.3341216998826511</v>
      </c>
      <c r="T72" s="2">
        <v>3.2982514157500822E-2</v>
      </c>
    </row>
    <row r="73" spans="15:23" x14ac:dyDescent="0.25">
      <c r="O73" s="2" t="s">
        <v>25</v>
      </c>
      <c r="P73" s="2">
        <v>18</v>
      </c>
      <c r="Q73" s="2">
        <v>31.638530024625339</v>
      </c>
      <c r="R73" s="2">
        <v>1.7576961124791854</v>
      </c>
      <c r="S73" s="2"/>
      <c r="T73" s="2"/>
    </row>
    <row r="74" spans="15:23" ht="15.75" thickBot="1" x14ac:dyDescent="0.3">
      <c r="O74" s="3" t="s">
        <v>26</v>
      </c>
      <c r="P74" s="3">
        <v>19</v>
      </c>
      <c r="Q74" s="3">
        <v>41.01429499999994</v>
      </c>
      <c r="R74" s="3"/>
      <c r="S74" s="3"/>
      <c r="T74" s="3"/>
    </row>
    <row r="75" spans="15:23" ht="15.75" thickBot="1" x14ac:dyDescent="0.3"/>
    <row r="76" spans="15:23" x14ac:dyDescent="0.25">
      <c r="O76" s="4"/>
      <c r="P76" s="4" t="s">
        <v>33</v>
      </c>
      <c r="Q76" s="4" t="s">
        <v>21</v>
      </c>
      <c r="R76" s="4" t="s">
        <v>34</v>
      </c>
      <c r="S76" s="4" t="s">
        <v>35</v>
      </c>
      <c r="T76" s="4" t="s">
        <v>36</v>
      </c>
      <c r="U76" s="4" t="s">
        <v>37</v>
      </c>
      <c r="V76" s="4" t="s">
        <v>38</v>
      </c>
      <c r="W76" s="4" t="s">
        <v>39</v>
      </c>
    </row>
    <row r="77" spans="15:23" x14ac:dyDescent="0.25">
      <c r="O77" s="2" t="s">
        <v>27</v>
      </c>
      <c r="P77" s="2">
        <v>82.697595900059639</v>
      </c>
      <c r="Q77" s="2">
        <v>2.8505733063817993</v>
      </c>
      <c r="R77" s="2">
        <v>29.01086448642388</v>
      </c>
      <c r="S77" s="2">
        <v>1.4489526625760406E-16</v>
      </c>
      <c r="T77" s="2">
        <v>76.708763613359352</v>
      </c>
      <c r="U77" s="2">
        <v>88.686428186759926</v>
      </c>
      <c r="V77" s="2">
        <v>76.708763613359352</v>
      </c>
      <c r="W77" s="2">
        <v>88.686428186759926</v>
      </c>
    </row>
    <row r="78" spans="15:23" ht="15.75" thickBot="1" x14ac:dyDescent="0.3">
      <c r="O78" s="3" t="s">
        <v>7</v>
      </c>
      <c r="P78" s="3">
        <v>1.9985514562628441</v>
      </c>
      <c r="Q78" s="3">
        <v>0.86533421200905791</v>
      </c>
      <c r="R78" s="3">
        <v>2.3095717568161103</v>
      </c>
      <c r="S78" s="3">
        <v>3.2982514157500774E-2</v>
      </c>
      <c r="T78" s="3">
        <v>0.18055173807840341</v>
      </c>
      <c r="U78" s="3">
        <v>3.8165511744472846</v>
      </c>
      <c r="V78" s="3">
        <v>0.18055173807840341</v>
      </c>
      <c r="W78" s="3">
        <v>3.8165511744472846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Sheet1</vt:lpstr>
      <vt:lpstr>Chart1</vt:lpstr>
      <vt:lpstr>Chart2</vt:lpstr>
      <vt:lpstr>Chart4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csadmin</dc:creator>
  <cp:lastModifiedBy>classroom</cp:lastModifiedBy>
  <dcterms:created xsi:type="dcterms:W3CDTF">2014-09-04T12:47:42Z</dcterms:created>
  <dcterms:modified xsi:type="dcterms:W3CDTF">2017-01-24T14:21:15Z</dcterms:modified>
</cp:coreProperties>
</file>